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A:\SUPPORT\01_CONTRATS_MARCHES\02_MARCHES\00_ARS EN PROPRE\ARSBFC-2025-03 TRAVAUX Panneaux photo Diapason\TRAVAUX MP\"/>
    </mc:Choice>
  </mc:AlternateContent>
  <xr:revisionPtr revIDLastSave="0" documentId="13_ncr:1_{3E7833DC-7B2E-4176-81CA-4983BA229D80}" xr6:coauthVersionLast="47" xr6:coauthVersionMax="47" xr10:uidLastSave="{00000000-0000-0000-0000-000000000000}"/>
  <bookViews>
    <workbookView xWindow="28680" yWindow="-1770" windowWidth="29040" windowHeight="17520" xr2:uid="{B32C3B33-AD94-4033-8660-2D3EF8F3F1BF}"/>
  </bookViews>
  <sheets>
    <sheet name="DPGF ARS toits terrasses" sheetId="2" r:id="rId1"/>
  </sheets>
  <definedNames>
    <definedName name="fsgq">#REF!</definedName>
    <definedName name="gsh">#REF!</definedName>
    <definedName name="rem">#REF!</definedName>
    <definedName name="rem_Bio">#REF!</definedName>
    <definedName name="Rem_BioD">#REF!</definedName>
    <definedName name="rem_Int">#REF!</definedName>
    <definedName name="Rem_IntD">#REF!</definedName>
    <definedName name="rem_Mod2">#REF!</definedName>
    <definedName name="Rem_Mod2D">#REF!</definedName>
    <definedName name="_xlnm.Print_Area" localSheetId="0">'DPGF ARS toits terrasses'!$A$6:$F$73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2" l="1"/>
  <c r="F54" i="2" s="1"/>
  <c r="D50" i="2"/>
  <c r="F50" i="2" s="1"/>
  <c r="D51" i="2"/>
  <c r="F51" i="2" s="1"/>
  <c r="F65" i="2"/>
  <c r="F30" i="2" l="1"/>
  <c r="E15" i="2"/>
  <c r="F15" i="2" s="1"/>
  <c r="F26" i="2"/>
  <c r="F33" i="2"/>
  <c r="F21" i="2"/>
  <c r="F25" i="2"/>
  <c r="F29" i="2" l="1"/>
  <c r="F27" i="2"/>
  <c r="F24" i="2"/>
  <c r="F28" i="2"/>
  <c r="F18" i="2"/>
  <c r="E16" i="2"/>
  <c r="F12" i="2"/>
  <c r="F32" i="2"/>
  <c r="F44" i="2"/>
  <c r="F67" i="2"/>
  <c r="D53" i="2"/>
  <c r="F53" i="2" s="1"/>
  <c r="F37" i="2"/>
  <c r="F34" i="2"/>
  <c r="F63" i="2"/>
  <c r="F38" i="2"/>
  <c r="F36" i="2"/>
  <c r="D47" i="2" l="1"/>
  <c r="F47" i="2" s="1"/>
  <c r="D55" i="2"/>
  <c r="F55" i="2" s="1"/>
  <c r="F31" i="2"/>
  <c r="F23" i="2"/>
  <c r="F35" i="2"/>
  <c r="F16" i="2"/>
  <c r="D14" i="2"/>
  <c r="F14" i="2" s="1"/>
  <c r="E13" i="2"/>
  <c r="F13" i="2" s="1"/>
  <c r="F11" i="2"/>
  <c r="F69" i="2"/>
  <c r="F66" i="2"/>
  <c r="F64" i="2"/>
  <c r="F62" i="2"/>
  <c r="D59" i="2"/>
  <c r="F58" i="2"/>
  <c r="F68" i="2"/>
  <c r="F57" i="2"/>
  <c r="D56" i="2"/>
  <c r="F56" i="2" s="1"/>
  <c r="D52" i="2"/>
  <c r="F52" i="2" s="1"/>
  <c r="D49" i="2"/>
  <c r="F49" i="2" s="1"/>
  <c r="D48" i="2"/>
  <c r="F48" i="2" s="1"/>
  <c r="F46" i="2"/>
  <c r="F45" i="2"/>
  <c r="F40" i="2"/>
  <c r="F39" i="2"/>
  <c r="F22" i="2"/>
  <c r="F20" i="2"/>
  <c r="F19" i="2"/>
  <c r="F17" i="2"/>
  <c r="C8" i="2"/>
  <c r="F59" i="2" l="1"/>
  <c r="F70" i="2"/>
  <c r="F71" i="2" s="1"/>
  <c r="F41" i="2"/>
  <c r="F60" i="2"/>
  <c r="F72" i="2" l="1"/>
  <c r="F73" i="2" s="1"/>
  <c r="F42" i="2" l="1"/>
</calcChain>
</file>

<file path=xl/sharedStrings.xml><?xml version="1.0" encoding="utf-8"?>
<sst xmlns="http://schemas.openxmlformats.org/spreadsheetml/2006/main" count="183" uniqueCount="132">
  <si>
    <t>Taux horaire € HT :</t>
  </si>
  <si>
    <t>NOMBRE DE PANNEAUX :</t>
  </si>
  <si>
    <t xml:space="preserve">X </t>
  </si>
  <si>
    <t>Wc</t>
  </si>
  <si>
    <t>REMPLIR LES CASES JAUNES</t>
  </si>
  <si>
    <t>unité</t>
  </si>
  <si>
    <t>prix u</t>
  </si>
  <si>
    <t>quantité</t>
  </si>
  <si>
    <t>total</t>
  </si>
  <si>
    <t>mètre</t>
  </si>
  <si>
    <t>forfait</t>
  </si>
  <si>
    <t>Livraison des fournitures</t>
  </si>
  <si>
    <t>divers : à préciser</t>
  </si>
  <si>
    <t>TOTAL FOURNITURES HT</t>
  </si>
  <si>
    <t>pour information, prix unitaire au Wc</t>
  </si>
  <si>
    <t>heure</t>
  </si>
  <si>
    <t>total heures</t>
  </si>
  <si>
    <t>TOTAL POSE HT</t>
  </si>
  <si>
    <t>TOTAL INGENIERIE HT</t>
  </si>
  <si>
    <t>TOTAL INSTALLATION HT</t>
  </si>
  <si>
    <t>1.1</t>
  </si>
  <si>
    <t>2.2</t>
  </si>
  <si>
    <t>3.3</t>
  </si>
  <si>
    <t>1.2</t>
  </si>
  <si>
    <t>1.3</t>
  </si>
  <si>
    <t>1.5</t>
  </si>
  <si>
    <t>1.7</t>
  </si>
  <si>
    <t>1.8</t>
  </si>
  <si>
    <t>1.9</t>
  </si>
  <si>
    <t>2.1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</si>
  <si>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</si>
  <si>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</si>
  <si>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</si>
  <si>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</si>
  <si>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</si>
  <si>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</si>
  <si>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</si>
  <si>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</si>
  <si>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</si>
  <si>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</si>
  <si>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</si>
  <si>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3.1</t>
  </si>
  <si>
    <t>3.4</t>
  </si>
  <si>
    <t>PUISSANCE SOLAIRE :</t>
  </si>
  <si>
    <t>Présence lors de la Mise En Service ENEDIS</t>
  </si>
  <si>
    <t>NOM DU CANDIDAT :</t>
  </si>
  <si>
    <t>panneau</t>
  </si>
  <si>
    <t>1.6</t>
  </si>
  <si>
    <t>3.2</t>
  </si>
  <si>
    <t>1.4</t>
  </si>
  <si>
    <t>2.14</t>
  </si>
  <si>
    <t>par panneau</t>
  </si>
  <si>
    <t>Contrôles et essais des installations</t>
  </si>
  <si>
    <t>3.5</t>
  </si>
  <si>
    <t>Bureau de contrôle et consuel</t>
  </si>
  <si>
    <t>MATERIELS PHOTOVOLTAÏQUES</t>
  </si>
  <si>
    <t>POSE DE LA CENTRALE PHOTOVOLTAIQUE</t>
  </si>
  <si>
    <t>INGENIERIE ET RACCORDEMENT RESEAU</t>
  </si>
  <si>
    <t>Panneaux solaires en sus à prévoir pour SAV client</t>
  </si>
  <si>
    <t>Mise en sécurité du chantier</t>
  </si>
  <si>
    <t>Panneaux solaires éco participation incluse</t>
  </si>
  <si>
    <t>Câbles de communication modbus RS485 entre les onduleurs</t>
  </si>
  <si>
    <t>Vol de drone thermique avant PV de réception</t>
  </si>
  <si>
    <t>3.6</t>
  </si>
  <si>
    <t>Dossier des ouvrages exécutés (DOE), format numérique</t>
  </si>
  <si>
    <t>Extension de garantie à 20 ans pour les onduleurs</t>
  </si>
  <si>
    <t>Optimiseurs de puissance 1 pour 2 panneaux + stock SAV</t>
  </si>
  <si>
    <t>1.11</t>
  </si>
  <si>
    <t>1.12</t>
  </si>
  <si>
    <t>1.13</t>
  </si>
  <si>
    <t>1.14</t>
  </si>
  <si>
    <t>1.15</t>
  </si>
  <si>
    <t>1.16</t>
  </si>
  <si>
    <t>1.17</t>
  </si>
  <si>
    <t>1.18</t>
  </si>
  <si>
    <t>3.7</t>
  </si>
  <si>
    <t>ARS DIJON</t>
  </si>
  <si>
    <t>Installation et retrait de la base vie</t>
  </si>
  <si>
    <t>Support de fixation panneaux pose sur pergola</t>
  </si>
  <si>
    <t>Onduleurs SE 66.6 K</t>
  </si>
  <si>
    <t>Onduleurs SE 25 K</t>
  </si>
  <si>
    <t>Routeur de communication Internet 4G</t>
  </si>
  <si>
    <r>
      <t xml:space="preserve">Armoire de protection </t>
    </r>
    <r>
      <rPr>
        <b/>
        <i/>
        <sz val="11"/>
        <color rgb="FF00B050"/>
        <rFont val="Calibri"/>
        <family val="2"/>
        <scheme val="minor"/>
      </rPr>
      <t>AC AILE B</t>
    </r>
    <r>
      <rPr>
        <i/>
        <sz val="11"/>
        <color theme="1"/>
        <rFont val="Calibri"/>
        <family val="2"/>
        <scheme val="minor"/>
      </rPr>
      <t xml:space="preserve"> : 2 x 25 kVA en entrée 50 kVA en sortie</t>
    </r>
  </si>
  <si>
    <r>
      <t xml:space="preserve">Câble AC pour raccordement </t>
    </r>
    <r>
      <rPr>
        <b/>
        <i/>
        <sz val="11"/>
        <color rgb="FF00B050"/>
        <rFont val="Calibri"/>
        <family val="2"/>
        <scheme val="minor"/>
      </rPr>
      <t>AC AILE A</t>
    </r>
    <r>
      <rPr>
        <i/>
        <sz val="11"/>
        <color theme="1"/>
        <rFont val="Calibri"/>
        <family val="2"/>
        <scheme val="minor"/>
      </rPr>
      <t xml:space="preserve"> vers AC PV TOITURE</t>
    </r>
  </si>
  <si>
    <r>
      <t xml:space="preserve">Câble AC pour raccordement </t>
    </r>
    <r>
      <rPr>
        <b/>
        <i/>
        <sz val="11"/>
        <color rgb="FF00B050"/>
        <rFont val="Calibri"/>
        <family val="2"/>
        <scheme val="minor"/>
      </rPr>
      <t>AC AILE B</t>
    </r>
    <r>
      <rPr>
        <i/>
        <sz val="11"/>
        <color theme="1"/>
        <rFont val="Calibri"/>
        <family val="2"/>
        <scheme val="minor"/>
      </rPr>
      <t xml:space="preserve"> vers AC PV TOITURE</t>
    </r>
  </si>
  <si>
    <t>Câble DC - 6²
prévoir 2 couleurs pour distinction des polarités + et -</t>
  </si>
  <si>
    <t>Support de fixation panneaux pose sur graviers - lest éventuel inclus</t>
  </si>
  <si>
    <t>Chemins de câble ou système d'accroche des câbles DC
(modules et chaînes)</t>
  </si>
  <si>
    <t>Câble de terre 10² de la structure et des modules</t>
  </si>
  <si>
    <r>
      <t xml:space="preserve">Colliers de serrage des câbles, </t>
    </r>
    <r>
      <rPr>
        <b/>
        <i/>
        <sz val="11"/>
        <color theme="1"/>
        <rFont val="Calibri"/>
        <family val="2"/>
        <scheme val="minor"/>
      </rPr>
      <t>homologués solaires</t>
    </r>
  </si>
  <si>
    <t>Draineurs pour panneaux solaires</t>
  </si>
  <si>
    <t>Bureau de contrôle et attestation S21</t>
  </si>
  <si>
    <t>Réunions avec la maîtrise d'œuvre solaire :
préparatoire x 1 et en cours de chantier</t>
  </si>
  <si>
    <t>3.8</t>
  </si>
  <si>
    <t>1.10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</si>
  <si>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</si>
  <si>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</si>
  <si>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</si>
  <si>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</si>
  <si>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</si>
  <si>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</si>
  <si>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</si>
  <si>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</si>
  <si>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</si>
  <si>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</si>
  <si>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</si>
  <si>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</si>
  <si>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2.15</t>
  </si>
  <si>
    <t>Câblage AC des armoires AILE A, AILE B et AC PV TOITURE</t>
  </si>
  <si>
    <t>Cablage des chaînes, pose des chemins de câbles, liaison DC vers onduleur</t>
  </si>
  <si>
    <t>Pose des fixations</t>
  </si>
  <si>
    <t>Pose des shelters AC</t>
  </si>
  <si>
    <t>Pose de l'arrêt d'urgence</t>
  </si>
  <si>
    <t>Câblage de la communication de la centrale autoconsommation</t>
  </si>
  <si>
    <t>Paramétrage des onduleurs, de la centrale autoconsommation
et des portails de suivi</t>
  </si>
  <si>
    <t>Pose des modules solaires, des draineurs et des optimiseurs</t>
  </si>
  <si>
    <t>Câblage AC de l'armoire AC PV TGBT parking intérieur</t>
  </si>
  <si>
    <r>
      <t xml:space="preserve">Armoire de protection </t>
    </r>
    <r>
      <rPr>
        <b/>
        <i/>
        <sz val="11"/>
        <color rgb="FF00B0F0"/>
        <rFont val="Calibri"/>
        <family val="2"/>
        <scheme val="minor"/>
      </rPr>
      <t>AC PV TGBT</t>
    </r>
    <r>
      <rPr>
        <i/>
        <sz val="11"/>
        <color theme="1"/>
        <rFont val="Calibri"/>
        <family val="2"/>
        <scheme val="minor"/>
      </rPr>
      <t xml:space="preserve"> 117 kVA en entrée/sortie avec présence de bobine MX pour câblage arrêt d'urgence et place pour centrale de pilotage autoconsommation</t>
    </r>
  </si>
  <si>
    <r>
      <t>Armoire de protection</t>
    </r>
    <r>
      <rPr>
        <b/>
        <i/>
        <sz val="11"/>
        <color rgb="FFFF0000"/>
        <rFont val="Calibri"/>
        <family val="2"/>
        <scheme val="minor"/>
      </rPr>
      <t xml:space="preserve"> AC PV TOITURE</t>
    </r>
    <r>
      <rPr>
        <i/>
        <sz val="11"/>
        <color theme="1"/>
        <rFont val="Calibri"/>
        <family val="2"/>
        <scheme val="minor"/>
      </rPr>
      <t xml:space="preserve"> : 50 et 66,6 kVA en entrée et 117 kVA en sortie</t>
    </r>
  </si>
  <si>
    <r>
      <t xml:space="preserve">Armoire de protection </t>
    </r>
    <r>
      <rPr>
        <b/>
        <i/>
        <sz val="11"/>
        <color rgb="FF00B050"/>
        <rFont val="Calibri"/>
        <family val="2"/>
        <scheme val="minor"/>
      </rPr>
      <t>AC AILE A</t>
    </r>
    <r>
      <rPr>
        <i/>
        <sz val="11"/>
        <color theme="1"/>
        <rFont val="Calibri"/>
        <family val="2"/>
        <scheme val="minor"/>
      </rPr>
      <t xml:space="preserve"> : 66,6 kVA en entrée / sortie avec place pour routeur 4G</t>
    </r>
  </si>
  <si>
    <r>
      <t xml:space="preserve">Shelter autolesté </t>
    </r>
    <r>
      <rPr>
        <b/>
        <i/>
        <sz val="11"/>
        <color rgb="FF00B050"/>
        <rFont val="Calibri"/>
        <family val="2"/>
        <scheme val="minor"/>
      </rPr>
      <t>AILE A</t>
    </r>
    <r>
      <rPr>
        <i/>
        <sz val="11"/>
        <color theme="1"/>
        <rFont val="Calibri"/>
        <family val="2"/>
        <scheme val="minor"/>
      </rPr>
      <t xml:space="preserve"> pour local onduleur et protection AC</t>
    </r>
  </si>
  <si>
    <r>
      <t xml:space="preserve">Shelter mural </t>
    </r>
    <r>
      <rPr>
        <b/>
        <i/>
        <sz val="11"/>
        <color rgb="FF00B050"/>
        <rFont val="Calibri"/>
        <family val="2"/>
        <scheme val="minor"/>
      </rPr>
      <t>AILE B</t>
    </r>
    <r>
      <rPr>
        <i/>
        <sz val="11"/>
        <color theme="1"/>
        <rFont val="Calibri"/>
        <family val="2"/>
        <scheme val="minor"/>
      </rPr>
      <t xml:space="preserve"> pour local onduleur et protection AC</t>
    </r>
  </si>
  <si>
    <r>
      <t xml:space="preserve">Shelter autolesté </t>
    </r>
    <r>
      <rPr>
        <b/>
        <i/>
        <sz val="11"/>
        <color rgb="FFFF0000"/>
        <rFont val="Calibri"/>
        <family val="2"/>
        <scheme val="minor"/>
      </rPr>
      <t>AC PV TOITURE</t>
    </r>
  </si>
  <si>
    <r>
      <t>Câble AC pour raccordement</t>
    </r>
    <r>
      <rPr>
        <i/>
        <sz val="11"/>
        <rFont val="Calibri"/>
        <family val="2"/>
        <scheme val="minor"/>
      </rPr>
      <t xml:space="preserve"> </t>
    </r>
    <r>
      <rPr>
        <b/>
        <i/>
        <sz val="11"/>
        <color rgb="FFFF0000"/>
        <rFont val="Calibri"/>
        <family val="2"/>
        <scheme val="minor"/>
      </rPr>
      <t>AC PV TOITURE</t>
    </r>
    <r>
      <rPr>
        <i/>
        <sz val="11"/>
        <color theme="1"/>
        <rFont val="Calibri"/>
        <family val="2"/>
        <scheme val="minor"/>
      </rPr>
      <t xml:space="preserve"> vers </t>
    </r>
    <r>
      <rPr>
        <b/>
        <i/>
        <sz val="11"/>
        <color rgb="FF00B0F0"/>
        <rFont val="Calibri"/>
        <family val="2"/>
        <scheme val="minor"/>
      </rPr>
      <t>AC PV TGBT</t>
    </r>
  </si>
  <si>
    <r>
      <t xml:space="preserve">Arrêt d'urgence déporté et câblé sur armoire </t>
    </r>
    <r>
      <rPr>
        <b/>
        <i/>
        <sz val="11"/>
        <color rgb="FF00B0F0"/>
        <rFont val="Calibri"/>
        <family val="2"/>
        <scheme val="minor"/>
      </rPr>
      <t>AC PV TGBT</t>
    </r>
    <r>
      <rPr>
        <i/>
        <sz val="11"/>
        <color theme="1"/>
        <rFont val="Calibri"/>
        <family val="2"/>
        <scheme val="minor"/>
      </rPr>
      <t>, 30 mètres de câble</t>
    </r>
  </si>
  <si>
    <t>Câbles ethernet RJ45 entre centrale autoconsommation et baie informatique</t>
  </si>
  <si>
    <t>Centrale autoconsommation complète et sous compteurs le cas échéant</t>
  </si>
  <si>
    <t>Pose de la centrale d'autoconsommation et des sous-compteurs le cas échéant</t>
  </si>
  <si>
    <t>Engins de levage adaptés à l'accessibilité (manuscopique ou grue)
et préparation du site le cas échéant (portail, protection grille, sécurisation rue …)</t>
  </si>
  <si>
    <t xml:space="preserve">Les quantités doivent etre vérifiées par chaque candidat. </t>
  </si>
  <si>
    <t>Formation de l'équipe technique de l'ARS à la prise en main de la centrale solaire</t>
  </si>
  <si>
    <t>MARCHÉ PUBLIC N°ARSBFC-202503
Construction d’une centrale solaire photovoltaïque pour l’Agence régional de Santé de Bourgogne Franche Comté, située au 2 Place des savoirs à Dijon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</si>
</sst>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\ &quot;€&quot;"/>
    <numFmt numFmtId="166" formatCode="#,##0\ &quot;€&quot;"/>
    <numFmt numFmtId="167" formatCode="#,##0.0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6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B0F0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auto="1"/>
      </right>
      <top style="thick">
        <color theme="0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vertical="center"/>
    </xf>
    <xf numFmtId="0" fontId="3" fillId="0" borderId="4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3" fontId="4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2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165" fontId="0" fillId="3" borderId="13" xfId="0" applyNumberForma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right" vertical="center"/>
    </xf>
    <xf numFmtId="165" fontId="8" fillId="0" borderId="15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7" fontId="8" fillId="0" borderId="15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6" xfId="0" applyFont="1" applyBorder="1" applyAlignment="1">
      <alignment vertical="center"/>
    </xf>
    <xf numFmtId="166" fontId="0" fillId="0" borderId="15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4" fontId="0" fillId="3" borderId="17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right" vertical="center"/>
    </xf>
    <xf numFmtId="166" fontId="8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166" fontId="8" fillId="0" borderId="15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/>
    </xf>
    <xf numFmtId="166" fontId="2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67" fontId="0" fillId="0" borderId="6" xfId="0" applyNumberFormat="1" applyBorder="1" applyAlignment="1">
      <alignment horizontal="center" vertical="center"/>
    </xf>
    <xf numFmtId="3" fontId="0" fillId="3" borderId="13" xfId="0" applyNumberForma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0" fillId="4" borderId="0" xfId="0" applyNumberFormat="1" applyFill="1" applyAlignment="1">
      <alignment horizontal="center" vertical="center"/>
    </xf>
    <xf numFmtId="0" fontId="7" fillId="0" borderId="12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3" fontId="0" fillId="0" borderId="18" xfId="0" applyNumberForma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3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right" vertical="center" wrapText="1"/>
    </xf>
    <xf numFmtId="0" fontId="7" fillId="5" borderId="12" xfId="0" applyFont="1" applyFill="1" applyBorder="1" applyAlignment="1">
      <alignment horizontal="right" vertical="center"/>
    </xf>
    <xf numFmtId="0" fontId="7" fillId="6" borderId="12" xfId="0" applyFont="1" applyFill="1" applyBorder="1" applyAlignment="1">
      <alignment horizontal="right" vertical="center" wrapText="1"/>
    </xf>
    <xf numFmtId="0" fontId="7" fillId="6" borderId="12" xfId="0" applyFont="1" applyFill="1" applyBorder="1" applyAlignment="1">
      <alignment horizontal="right" vertical="center"/>
    </xf>
    <xf numFmtId="0" fontId="7" fillId="7" borderId="12" xfId="0" applyFont="1" applyFill="1" applyBorder="1" applyAlignment="1">
      <alignment horizontal="right" vertical="center"/>
    </xf>
    <xf numFmtId="0" fontId="7" fillId="7" borderId="12" xfId="0" applyFont="1" applyFill="1" applyBorder="1" applyAlignment="1">
      <alignment horizontal="right" vertical="center" wrapText="1"/>
    </xf>
    <xf numFmtId="0" fontId="7" fillId="8" borderId="12" xfId="0" applyFont="1" applyFill="1" applyBorder="1" applyAlignment="1">
      <alignment horizontal="right" vertical="center" wrapText="1"/>
    </xf>
    <xf numFmtId="3" fontId="0" fillId="8" borderId="19" xfId="0" applyNumberFormat="1" applyFill="1" applyBorder="1" applyAlignment="1">
      <alignment horizontal="center" vertical="center"/>
    </xf>
    <xf numFmtId="3" fontId="0" fillId="8" borderId="0" xfId="0" applyNumberFormat="1" applyFill="1" applyAlignment="1">
      <alignment horizontal="center" vertical="center"/>
    </xf>
    <xf numFmtId="3" fontId="0" fillId="6" borderId="19" xfId="0" applyNumberFormat="1" applyFill="1" applyBorder="1" applyAlignment="1">
      <alignment horizontal="center" vertical="center"/>
    </xf>
    <xf numFmtId="3" fontId="0" fillId="6" borderId="0" xfId="0" applyNumberFormat="1" applyFill="1" applyAlignment="1">
      <alignment horizontal="center" vertical="center"/>
    </xf>
    <xf numFmtId="3" fontId="0" fillId="7" borderId="0" xfId="0" applyNumberFormat="1" applyFill="1" applyAlignment="1">
      <alignment horizontal="center" vertical="center"/>
    </xf>
    <xf numFmtId="3" fontId="0" fillId="7" borderId="19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165" fontId="4" fillId="3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right" vertical="center"/>
    </xf>
    <xf numFmtId="0" fontId="0" fillId="3" borderId="23" xfId="0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3" borderId="7" xfId="1" applyFont="1" applyFill="1" applyBorder="1" applyAlignment="1">
      <alignment horizontal="center" vertical="center"/>
    </xf>
    <xf numFmtId="164" fontId="5" fillId="3" borderId="8" xfId="1" applyFont="1" applyFill="1" applyBorder="1" applyAlignment="1">
      <alignment horizontal="center" vertical="center"/>
    </xf>
    <xf numFmtId="164" fontId="5" fillId="3" borderId="9" xfId="1" applyFont="1" applyFill="1" applyBorder="1" applyAlignment="1">
      <alignment horizontal="center" vertical="center"/>
    </xf>
    <xf numFmtId="164" fontId="5" fillId="3" borderId="10" xfId="1" applyFont="1" applyFill="1" applyBorder="1" applyAlignment="1">
      <alignment horizontal="center" vertical="center"/>
    </xf>
    <xf numFmtId="164" fontId="5" fillId="3" borderId="0" xfId="1" applyFont="1" applyFill="1" applyBorder="1" applyAlignment="1">
      <alignment horizontal="center" vertical="center"/>
    </xf>
    <xf numFmtId="164" fontId="5" fillId="3" borderId="11" xfId="1" applyFont="1" applyFill="1" applyBorder="1" applyAlignment="1">
      <alignment horizontal="center" vertical="center"/>
    </xf>
    <xf numFmtId="164" fontId="5" fillId="3" borderId="20" xfId="1" applyFont="1" applyFill="1" applyBorder="1" applyAlignment="1">
      <alignment horizontal="center" vertical="center"/>
    </xf>
    <xf numFmtId="164" fontId="5" fillId="3" borderId="21" xfId="1" applyFont="1" applyFill="1" applyBorder="1" applyAlignment="1">
      <alignment horizontal="center" vertical="center"/>
    </xf>
    <xf numFmtId="164" fontId="5" fillId="3" borderId="22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88900</xdr:colOff>
      <xdr:row>0</xdr:row>
      <xdr:rowOff>101600</xdr:rowOff>
    </xdr:from>
    <xdr:to>
      <xdr:col>1</xdr:col>
      <xdr:colOff>1571625</xdr:colOff>
      <xdr:row>1</xdr:row>
      <xdr:rowOff>485775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236A6B8-B32F-8EEB-954C-4EF49D2270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400" y="101600"/>
          <a:ext cx="1485900" cy="933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2EACD-203D-474E-BC6E-69CB8F197964}">
  <dimension ref="A1:L74"/>
  <sheetViews>
    <sheetView tabSelected="1" zoomScaleNormal="100" zoomScaleSheetLayoutView="110" workbookViewId="0">
      <selection activeCell="G4" sqref="G4"/>
    </sheetView>
  </sheetViews>
  <sheetFormatPr baseColWidth="10" defaultColWidth="11.54296875" defaultRowHeight="14.5" x14ac:dyDescent="0.35"/>
  <cols>
    <col min="1" max="1" width="4.54296875" style="34" bestFit="1" customWidth="1"/>
    <col min="2" max="2" width="75.1796875" style="1" customWidth="1"/>
    <col min="3" max="3" width="17.36328125" style="1" bestFit="1" customWidth="1"/>
    <col min="4" max="4" width="12.6328125" style="1" bestFit="1" customWidth="1"/>
    <col min="5" max="5" width="24.6328125" style="1" bestFit="1" customWidth="1"/>
    <col min="6" max="6" width="18.54296875" style="1" bestFit="1" customWidth="1"/>
    <col min="7" max="7" width="5.81640625" style="1" customWidth="1"/>
    <col min="8" max="16384" width="11.54296875" style="1"/>
  </cols>
  <sheetData>
    <row r="1" spans="1:12" ht="43" customHeight="1" x14ac:dyDescent="0.35"/>
    <row r="2" spans="1:12" ht="62" customHeight="1" x14ac:dyDescent="0.35">
      <c r="B2" s="67" t="s">
        <v>131</v>
      </c>
      <c r="C2" s="67"/>
      <c r="D2" s="67"/>
      <c r="E2" s="67"/>
      <c r="F2" s="67"/>
      <c r="G2" s="67"/>
      <c r="H2" s="67"/>
    </row>
    <row r="3" spans="1:12" x14ac:dyDescent="0.35">
      <c r="B3" s="63" t="s">
        <v>129</v>
      </c>
    </row>
    <row r="4" spans="1:12" ht="15" thickBot="1" x14ac:dyDescent="0.4"/>
    <row r="5" spans="1:12" ht="46.25" customHeight="1" thickBot="1" x14ac:dyDescent="0.4">
      <c r="B5" s="42" t="s">
        <v>45</v>
      </c>
      <c r="C5" s="69"/>
      <c r="D5" s="69"/>
      <c r="E5" s="69"/>
      <c r="F5" s="69"/>
      <c r="H5" s="73" t="s">
        <v>4</v>
      </c>
      <c r="I5" s="74"/>
      <c r="J5" s="74"/>
      <c r="K5" s="74"/>
      <c r="L5" s="75"/>
    </row>
    <row r="6" spans="1:12" ht="60" customHeight="1" thickTop="1" x14ac:dyDescent="0.35">
      <c r="B6" s="48" t="s">
        <v>76</v>
      </c>
      <c r="C6" s="64"/>
      <c r="D6" s="64"/>
      <c r="E6" s="65" t="s">
        <v>0</v>
      </c>
      <c r="F6" s="66"/>
      <c r="H6" s="76"/>
      <c r="I6" s="77"/>
      <c r="J6" s="77"/>
      <c r="K6" s="77"/>
      <c r="L6" s="78"/>
    </row>
    <row r="7" spans="1:12" ht="30" customHeight="1" thickBot="1" x14ac:dyDescent="0.4">
      <c r="B7" s="2" t="s">
        <v>1</v>
      </c>
      <c r="C7" s="45">
        <v>335</v>
      </c>
      <c r="D7" s="3" t="s">
        <v>2</v>
      </c>
      <c r="E7" s="46">
        <v>450</v>
      </c>
      <c r="F7" s="4" t="s">
        <v>3</v>
      </c>
      <c r="H7" s="79"/>
      <c r="I7" s="80"/>
      <c r="J7" s="80"/>
      <c r="K7" s="80"/>
      <c r="L7" s="81"/>
    </row>
    <row r="8" spans="1:12" ht="30" customHeight="1" thickTop="1" thickBot="1" x14ac:dyDescent="0.4">
      <c r="B8" s="2" t="s">
        <v>43</v>
      </c>
      <c r="C8" s="5">
        <f>C7*E7</f>
        <v>150750</v>
      </c>
      <c r="D8" s="6" t="s">
        <v>3</v>
      </c>
      <c r="E8" s="6"/>
      <c r="F8" s="4"/>
      <c r="H8" s="62"/>
      <c r="I8" s="62"/>
      <c r="J8" s="62"/>
      <c r="K8" s="62"/>
      <c r="L8" s="62"/>
    </row>
    <row r="9" spans="1:12" ht="30" customHeight="1" thickTop="1" thickBot="1" x14ac:dyDescent="0.4">
      <c r="B9" s="2"/>
      <c r="C9" s="5"/>
      <c r="D9" s="3"/>
      <c r="E9" s="7"/>
      <c r="F9" s="4"/>
      <c r="H9" s="85"/>
      <c r="I9" s="86"/>
      <c r="J9" s="86"/>
      <c r="K9" s="86"/>
      <c r="L9" s="86"/>
    </row>
    <row r="10" spans="1:12" ht="22.25" customHeight="1" thickTop="1" thickBot="1" x14ac:dyDescent="0.4">
      <c r="A10" s="34">
        <v>1</v>
      </c>
      <c r="B10" s="8" t="s">
        <v>55</v>
      </c>
      <c r="C10" s="9" t="s">
        <v>5</v>
      </c>
      <c r="D10" s="9" t="s">
        <v>6</v>
      </c>
      <c r="E10" s="9" t="s">
        <v>7</v>
      </c>
      <c r="F10" s="10" t="s">
        <v>8</v>
      </c>
      <c r="H10" s="86"/>
      <c r="I10" s="86"/>
      <c r="J10" s="86"/>
      <c r="K10" s="86"/>
      <c r="L10" s="86"/>
    </row>
    <row r="11" spans="1:12" ht="15.65" customHeight="1" thickTop="1" thickBot="1" x14ac:dyDescent="0.4">
      <c r="A11" s="34" t="s">
        <v>20</v>
      </c>
      <c r="B11" s="11" t="s">
        <v>78</v>
      </c>
      <c r="C11" s="12" t="s">
        <v>51</v>
      </c>
      <c r="D11" s="13"/>
      <c r="E11" s="14">
        <v>36</v>
      </c>
      <c r="F11" s="15">
        <f>E11*D11</f>
        <v>0</v>
      </c>
      <c r="H11" s="62"/>
      <c r="I11" s="62"/>
      <c r="J11" s="62"/>
      <c r="K11" s="62"/>
      <c r="L11" s="62"/>
    </row>
    <row r="12" spans="1:12" ht="15.65" customHeight="1" thickTop="1" thickBot="1" x14ac:dyDescent="0.4">
      <c r="A12" s="34" t="s">
        <v>23</v>
      </c>
      <c r="B12" s="11" t="s">
        <v>86</v>
      </c>
      <c r="C12" s="12" t="s">
        <v>51</v>
      </c>
      <c r="D12" s="13"/>
      <c r="E12" s="14">
        <v>299</v>
      </c>
      <c r="F12" s="15">
        <f>E12*D12</f>
        <v>0</v>
      </c>
      <c r="H12" s="62"/>
      <c r="I12" s="62"/>
      <c r="J12" s="62"/>
      <c r="K12" s="62"/>
      <c r="L12" s="62"/>
    </row>
    <row r="13" spans="1:12" ht="15.65" customHeight="1" thickTop="1" thickBot="1" x14ac:dyDescent="0.4">
      <c r="A13" s="34" t="s">
        <v>24</v>
      </c>
      <c r="B13" s="11" t="s">
        <v>60</v>
      </c>
      <c r="C13" s="12" t="s">
        <v>46</v>
      </c>
      <c r="D13" s="13"/>
      <c r="E13" s="14">
        <f>C7</f>
        <v>335</v>
      </c>
      <c r="F13" s="15">
        <f>E13*D13</f>
        <v>0</v>
      </c>
    </row>
    <row r="14" spans="1:12" ht="15.65" customHeight="1" thickTop="1" thickBot="1" x14ac:dyDescent="0.4">
      <c r="A14" s="34" t="s">
        <v>49</v>
      </c>
      <c r="B14" s="11" t="s">
        <v>58</v>
      </c>
      <c r="C14" s="12" t="s">
        <v>46</v>
      </c>
      <c r="D14" s="25">
        <f>D13</f>
        <v>0</v>
      </c>
      <c r="E14" s="38"/>
      <c r="F14" s="15">
        <f t="shared" ref="F14:F40" si="0">E14*D14</f>
        <v>0</v>
      </c>
    </row>
    <row r="15" spans="1:12" ht="15.65" customHeight="1" thickTop="1" thickBot="1" x14ac:dyDescent="0.4">
      <c r="A15" s="34" t="s">
        <v>25</v>
      </c>
      <c r="B15" s="11" t="s">
        <v>90</v>
      </c>
      <c r="C15" s="12" t="s">
        <v>5</v>
      </c>
      <c r="D15" s="13"/>
      <c r="E15" s="14">
        <f>E11/2*2+E12*3</f>
        <v>933</v>
      </c>
      <c r="F15" s="15">
        <f>E15*D15</f>
        <v>0</v>
      </c>
    </row>
    <row r="16" spans="1:12" ht="15.5" thickTop="1" thickBot="1" x14ac:dyDescent="0.4">
      <c r="A16" s="34" t="s">
        <v>47</v>
      </c>
      <c r="B16" s="41" t="s">
        <v>66</v>
      </c>
      <c r="C16" s="12" t="s">
        <v>5</v>
      </c>
      <c r="D16" s="13"/>
      <c r="E16" s="14">
        <f>(336/2)+5</f>
        <v>173</v>
      </c>
      <c r="F16" s="15">
        <f>E16*D16</f>
        <v>0</v>
      </c>
    </row>
    <row r="17" spans="1:6" ht="15.65" customHeight="1" thickTop="1" thickBot="1" x14ac:dyDescent="0.4">
      <c r="A17" s="34" t="s">
        <v>26</v>
      </c>
      <c r="B17" s="11" t="s">
        <v>79</v>
      </c>
      <c r="C17" s="12" t="s">
        <v>5</v>
      </c>
      <c r="D17" s="13"/>
      <c r="E17" s="43">
        <v>1</v>
      </c>
      <c r="F17" s="15">
        <f t="shared" si="0"/>
        <v>0</v>
      </c>
    </row>
    <row r="18" spans="1:6" ht="15.65" customHeight="1" thickTop="1" thickBot="1" x14ac:dyDescent="0.4">
      <c r="A18" s="34" t="s">
        <v>27</v>
      </c>
      <c r="B18" s="11" t="s">
        <v>80</v>
      </c>
      <c r="C18" s="12" t="s">
        <v>5</v>
      </c>
      <c r="D18" s="13"/>
      <c r="E18" s="43">
        <v>2</v>
      </c>
      <c r="F18" s="15">
        <f t="shared" ref="F18" si="1">E18*D18</f>
        <v>0</v>
      </c>
    </row>
    <row r="19" spans="1:6" ht="15.65" customHeight="1" thickTop="1" thickBot="1" x14ac:dyDescent="0.4">
      <c r="A19" s="34" t="s">
        <v>28</v>
      </c>
      <c r="B19" s="11" t="s">
        <v>65</v>
      </c>
      <c r="C19" s="12" t="s">
        <v>5</v>
      </c>
      <c r="D19" s="13"/>
      <c r="E19" s="43">
        <v>3</v>
      </c>
      <c r="F19" s="15">
        <f t="shared" si="0"/>
        <v>0</v>
      </c>
    </row>
    <row r="20" spans="1:6" ht="30" thickTop="1" thickBot="1" x14ac:dyDescent="0.4">
      <c r="A20" s="34" t="s">
        <v>94</v>
      </c>
      <c r="B20" s="41" t="s">
        <v>85</v>
      </c>
      <c r="C20" s="12" t="s">
        <v>9</v>
      </c>
      <c r="D20" s="13"/>
      <c r="E20" s="14">
        <v>3500</v>
      </c>
      <c r="F20" s="15">
        <f t="shared" si="0"/>
        <v>0</v>
      </c>
    </row>
    <row r="21" spans="1:6" ht="15.5" thickTop="1" thickBot="1" x14ac:dyDescent="0.4">
      <c r="A21" s="34" t="s">
        <v>67</v>
      </c>
      <c r="B21" s="41" t="s">
        <v>88</v>
      </c>
      <c r="C21" s="12" t="s">
        <v>9</v>
      </c>
      <c r="D21" s="13"/>
      <c r="E21" s="14">
        <v>400</v>
      </c>
      <c r="F21" s="15">
        <f t="shared" ref="F21" si="2">E21*D21</f>
        <v>0</v>
      </c>
    </row>
    <row r="22" spans="1:6" ht="30" thickTop="1" thickBot="1" x14ac:dyDescent="0.4">
      <c r="A22" s="34" t="s">
        <v>68</v>
      </c>
      <c r="B22" s="41" t="s">
        <v>87</v>
      </c>
      <c r="C22" s="12" t="s">
        <v>10</v>
      </c>
      <c r="D22" s="13"/>
      <c r="E22" s="44">
        <v>1</v>
      </c>
      <c r="F22" s="15">
        <f t="shared" si="0"/>
        <v>0</v>
      </c>
    </row>
    <row r="23" spans="1:6" ht="15.5" thickTop="1" thickBot="1" x14ac:dyDescent="0.4">
      <c r="A23" s="34" t="s">
        <v>69</v>
      </c>
      <c r="B23" s="11" t="s">
        <v>89</v>
      </c>
      <c r="C23" s="12" t="s">
        <v>10</v>
      </c>
      <c r="D23" s="13"/>
      <c r="E23" s="16">
        <v>1</v>
      </c>
      <c r="F23" s="15">
        <f t="shared" ref="F23:F32" si="3">E23*D23</f>
        <v>0</v>
      </c>
    </row>
    <row r="24" spans="1:6" ht="30" thickTop="1" thickBot="1" x14ac:dyDescent="0.4">
      <c r="A24" s="34" t="s">
        <v>70</v>
      </c>
      <c r="B24" s="51" t="s">
        <v>119</v>
      </c>
      <c r="C24" s="12" t="s">
        <v>5</v>
      </c>
      <c r="D24" s="13"/>
      <c r="E24" s="58">
        <v>1</v>
      </c>
      <c r="F24" s="15">
        <f t="shared" si="3"/>
        <v>0</v>
      </c>
    </row>
    <row r="25" spans="1:6" ht="15.5" thickTop="1" thickBot="1" x14ac:dyDescent="0.4">
      <c r="A25" s="34" t="s">
        <v>71</v>
      </c>
      <c r="B25" s="52" t="s">
        <v>81</v>
      </c>
      <c r="C25" s="12" t="s">
        <v>5</v>
      </c>
      <c r="D25" s="13"/>
      <c r="E25" s="58">
        <v>1</v>
      </c>
      <c r="F25" s="15">
        <f>E25*D25</f>
        <v>0</v>
      </c>
    </row>
    <row r="26" spans="1:6" ht="15.5" thickTop="1" thickBot="1" x14ac:dyDescent="0.4">
      <c r="A26" s="34" t="s">
        <v>72</v>
      </c>
      <c r="B26" s="51" t="s">
        <v>120</v>
      </c>
      <c r="C26" s="12" t="s">
        <v>5</v>
      </c>
      <c r="D26" s="13"/>
      <c r="E26" s="58">
        <v>1</v>
      </c>
      <c r="F26" s="15">
        <f t="shared" ref="F26" si="4">E26*D26</f>
        <v>0</v>
      </c>
    </row>
    <row r="27" spans="1:6" ht="15.5" thickTop="1" thickBot="1" x14ac:dyDescent="0.4">
      <c r="A27" s="34" t="s">
        <v>73</v>
      </c>
      <c r="B27" s="52" t="s">
        <v>83</v>
      </c>
      <c r="C27" s="12" t="s">
        <v>9</v>
      </c>
      <c r="D27" s="13"/>
      <c r="E27" s="59">
        <v>55</v>
      </c>
      <c r="F27" s="15">
        <f>E27*D27</f>
        <v>0</v>
      </c>
    </row>
    <row r="28" spans="1:6" ht="15.5" thickTop="1" thickBot="1" x14ac:dyDescent="0.4">
      <c r="A28" s="34" t="s">
        <v>74</v>
      </c>
      <c r="B28" s="49" t="s">
        <v>82</v>
      </c>
      <c r="C28" s="12" t="s">
        <v>5</v>
      </c>
      <c r="D28" s="13"/>
      <c r="E28" s="56">
        <v>1</v>
      </c>
      <c r="F28" s="15">
        <f t="shared" ref="F28" si="5">E28*D28</f>
        <v>0</v>
      </c>
    </row>
    <row r="29" spans="1:6" ht="15.5" thickTop="1" thickBot="1" x14ac:dyDescent="0.4">
      <c r="A29" s="34" t="s">
        <v>95</v>
      </c>
      <c r="B29" s="50" t="s">
        <v>84</v>
      </c>
      <c r="C29" s="12" t="s">
        <v>9</v>
      </c>
      <c r="D29" s="13"/>
      <c r="E29" s="57">
        <v>35</v>
      </c>
      <c r="F29" s="15">
        <f t="shared" ref="F29:F30" si="6">E29*D29</f>
        <v>0</v>
      </c>
    </row>
    <row r="30" spans="1:6" ht="15.5" thickTop="1" thickBot="1" x14ac:dyDescent="0.4">
      <c r="A30" s="34" t="s">
        <v>96</v>
      </c>
      <c r="B30" s="55" t="s">
        <v>121</v>
      </c>
      <c r="C30" s="12" t="s">
        <v>5</v>
      </c>
      <c r="D30" s="13"/>
      <c r="E30" s="56">
        <v>1</v>
      </c>
      <c r="F30" s="15">
        <f t="shared" si="6"/>
        <v>0</v>
      </c>
    </row>
    <row r="31" spans="1:6" ht="15.5" thickTop="1" thickBot="1" x14ac:dyDescent="0.4">
      <c r="A31" s="34" t="s">
        <v>97</v>
      </c>
      <c r="B31" s="11" t="s">
        <v>61</v>
      </c>
      <c r="C31" s="12" t="s">
        <v>9</v>
      </c>
      <c r="D31" s="13"/>
      <c r="E31" s="16">
        <v>90</v>
      </c>
      <c r="F31" s="15">
        <f t="shared" ref="F31" si="7">E31*D31</f>
        <v>0</v>
      </c>
    </row>
    <row r="32" spans="1:6" ht="15.5" thickTop="1" thickBot="1" x14ac:dyDescent="0.4">
      <c r="A32" s="34" t="s">
        <v>98</v>
      </c>
      <c r="B32" s="41" t="s">
        <v>118</v>
      </c>
      <c r="C32" s="12" t="s">
        <v>5</v>
      </c>
      <c r="D32" s="13"/>
      <c r="E32" s="44">
        <v>1</v>
      </c>
      <c r="F32" s="15">
        <f t="shared" si="3"/>
        <v>0</v>
      </c>
    </row>
    <row r="33" spans="1:6" ht="15.5" thickTop="1" thickBot="1" x14ac:dyDescent="0.4">
      <c r="A33" s="34" t="s">
        <v>99</v>
      </c>
      <c r="B33" s="41" t="s">
        <v>122</v>
      </c>
      <c r="C33" s="12" t="s">
        <v>5</v>
      </c>
      <c r="D33" s="13"/>
      <c r="E33" s="44">
        <v>1</v>
      </c>
      <c r="F33" s="15">
        <f t="shared" ref="F33" si="8">E33*D33</f>
        <v>0</v>
      </c>
    </row>
    <row r="34" spans="1:6" ht="15.5" thickTop="1" thickBot="1" x14ac:dyDescent="0.4">
      <c r="A34" s="34" t="s">
        <v>100</v>
      </c>
      <c r="B34" s="53" t="s">
        <v>123</v>
      </c>
      <c r="C34" s="12" t="s">
        <v>9</v>
      </c>
      <c r="D34" s="13"/>
      <c r="E34" s="60">
        <v>40</v>
      </c>
      <c r="F34" s="15">
        <f>E34*D34</f>
        <v>0</v>
      </c>
    </row>
    <row r="35" spans="1:6" ht="30" thickTop="1" thickBot="1" x14ac:dyDescent="0.4">
      <c r="A35" s="34" t="s">
        <v>101</v>
      </c>
      <c r="B35" s="54" t="s">
        <v>117</v>
      </c>
      <c r="C35" s="12" t="s">
        <v>5</v>
      </c>
      <c r="D35" s="13"/>
      <c r="E35" s="61">
        <v>1</v>
      </c>
      <c r="F35" s="15">
        <f t="shared" ref="F35" si="9">E35*D35</f>
        <v>0</v>
      </c>
    </row>
    <row r="36" spans="1:6" ht="15.5" thickTop="1" thickBot="1" x14ac:dyDescent="0.4">
      <c r="A36" s="34" t="s">
        <v>102</v>
      </c>
      <c r="B36" s="54" t="s">
        <v>124</v>
      </c>
      <c r="C36" s="12" t="s">
        <v>5</v>
      </c>
      <c r="D36" s="13"/>
      <c r="E36" s="61">
        <v>1</v>
      </c>
      <c r="F36" s="15">
        <f t="shared" ref="F36" si="10">E36*D36</f>
        <v>0</v>
      </c>
    </row>
    <row r="37" spans="1:6" ht="15.5" thickTop="1" thickBot="1" x14ac:dyDescent="0.4">
      <c r="A37" s="34" t="s">
        <v>103</v>
      </c>
      <c r="B37" s="53" t="s">
        <v>126</v>
      </c>
      <c r="C37" s="12" t="s">
        <v>5</v>
      </c>
      <c r="D37" s="13"/>
      <c r="E37" s="61">
        <v>1</v>
      </c>
      <c r="F37" s="15">
        <f t="shared" ref="F37" si="11">E37*D37</f>
        <v>0</v>
      </c>
    </row>
    <row r="38" spans="1:6" ht="15.5" thickTop="1" thickBot="1" x14ac:dyDescent="0.4">
      <c r="A38" s="34" t="s">
        <v>104</v>
      </c>
      <c r="B38" s="54" t="s">
        <v>125</v>
      </c>
      <c r="C38" s="12" t="s">
        <v>9</v>
      </c>
      <c r="D38" s="13"/>
      <c r="E38" s="60">
        <v>30</v>
      </c>
      <c r="F38" s="15">
        <f t="shared" ref="F38" si="12">E38*D38</f>
        <v>0</v>
      </c>
    </row>
    <row r="39" spans="1:6" ht="15.5" thickTop="1" thickBot="1" x14ac:dyDescent="0.4">
      <c r="A39" s="34" t="s">
        <v>105</v>
      </c>
      <c r="B39" s="11" t="s">
        <v>11</v>
      </c>
      <c r="C39" s="12" t="s">
        <v>5</v>
      </c>
      <c r="D39" s="13"/>
      <c r="E39" s="16">
        <v>1</v>
      </c>
      <c r="F39" s="15">
        <f t="shared" si="0"/>
        <v>0</v>
      </c>
    </row>
    <row r="40" spans="1:6" ht="15" thickTop="1" x14ac:dyDescent="0.35">
      <c r="A40" s="34" t="s">
        <v>106</v>
      </c>
      <c r="B40" s="11" t="s">
        <v>12</v>
      </c>
      <c r="C40" s="39"/>
      <c r="D40" s="39"/>
      <c r="E40" s="40"/>
      <c r="F40" s="15">
        <f t="shared" si="0"/>
        <v>0</v>
      </c>
    </row>
    <row r="41" spans="1:6" x14ac:dyDescent="0.35">
      <c r="B41" s="11"/>
      <c r="C41" s="70" t="s">
        <v>13</v>
      </c>
      <c r="D41" s="70"/>
      <c r="E41" s="70"/>
      <c r="F41" s="18">
        <f>SUM(F11:F40)</f>
        <v>0</v>
      </c>
    </row>
    <row r="42" spans="1:6" x14ac:dyDescent="0.35">
      <c r="B42" s="19"/>
      <c r="C42" s="70" t="s">
        <v>14</v>
      </c>
      <c r="D42" s="70"/>
      <c r="E42" s="70"/>
      <c r="F42" s="20">
        <f>$F$41/$C$8</f>
        <v>0</v>
      </c>
    </row>
    <row r="43" spans="1:6" ht="21.5" thickBot="1" x14ac:dyDescent="0.4">
      <c r="A43" s="34">
        <v>2</v>
      </c>
      <c r="B43" s="71" t="s">
        <v>56</v>
      </c>
      <c r="C43" s="72"/>
      <c r="D43" s="21"/>
      <c r="E43" s="22"/>
      <c r="F43" s="23"/>
    </row>
    <row r="44" spans="1:6" ht="15.5" thickTop="1" thickBot="1" x14ac:dyDescent="0.4">
      <c r="A44" s="34" t="s">
        <v>29</v>
      </c>
      <c r="B44" s="31" t="s">
        <v>77</v>
      </c>
      <c r="C44" s="12" t="s">
        <v>10</v>
      </c>
      <c r="D44" s="13"/>
      <c r="E44" s="16">
        <v>1</v>
      </c>
      <c r="F44" s="15">
        <f t="shared" ref="F44" si="13">E44*D44</f>
        <v>0</v>
      </c>
    </row>
    <row r="45" spans="1:6" ht="15.5" thickTop="1" thickBot="1" x14ac:dyDescent="0.4">
      <c r="A45" s="34" t="s">
        <v>21</v>
      </c>
      <c r="B45" s="27" t="s">
        <v>59</v>
      </c>
      <c r="C45" s="12" t="s">
        <v>10</v>
      </c>
      <c r="D45" s="13"/>
      <c r="E45" s="16">
        <v>1</v>
      </c>
      <c r="F45" s="15">
        <f t="shared" ref="F45:F58" si="14">E45*D45</f>
        <v>0</v>
      </c>
    </row>
    <row r="46" spans="1:6" ht="30" thickTop="1" thickBot="1" x14ac:dyDescent="0.4">
      <c r="A46" s="34" t="s">
        <v>30</v>
      </c>
      <c r="B46" s="31" t="s">
        <v>128</v>
      </c>
      <c r="C46" s="12" t="s">
        <v>10</v>
      </c>
      <c r="D46" s="13"/>
      <c r="E46" s="16">
        <v>1</v>
      </c>
      <c r="F46" s="15">
        <f t="shared" si="14"/>
        <v>0</v>
      </c>
    </row>
    <row r="47" spans="1:6" ht="15.5" thickTop="1" thickBot="1" x14ac:dyDescent="0.4">
      <c r="A47" s="34" t="s">
        <v>31</v>
      </c>
      <c r="B47" s="27" t="s">
        <v>110</v>
      </c>
      <c r="C47" s="24" t="s">
        <v>15</v>
      </c>
      <c r="D47" s="25">
        <f t="shared" ref="D47:D56" si="15">$F$6</f>
        <v>0</v>
      </c>
      <c r="E47" s="26"/>
      <c r="F47" s="15">
        <f t="shared" si="14"/>
        <v>0</v>
      </c>
    </row>
    <row r="48" spans="1:6" ht="15.5" thickTop="1" thickBot="1" x14ac:dyDescent="0.4">
      <c r="A48" s="34" t="s">
        <v>32</v>
      </c>
      <c r="B48" s="31" t="s">
        <v>109</v>
      </c>
      <c r="C48" s="24" t="s">
        <v>15</v>
      </c>
      <c r="D48" s="25">
        <f t="shared" si="15"/>
        <v>0</v>
      </c>
      <c r="E48" s="26"/>
      <c r="F48" s="15">
        <f>E48*D48</f>
        <v>0</v>
      </c>
    </row>
    <row r="49" spans="1:6" ht="15.5" thickTop="1" thickBot="1" x14ac:dyDescent="0.4">
      <c r="A49" s="34" t="s">
        <v>33</v>
      </c>
      <c r="B49" s="27" t="s">
        <v>115</v>
      </c>
      <c r="C49" s="24" t="s">
        <v>15</v>
      </c>
      <c r="D49" s="25">
        <f t="shared" si="15"/>
        <v>0</v>
      </c>
      <c r="E49" s="26"/>
      <c r="F49" s="15">
        <f t="shared" si="14"/>
        <v>0</v>
      </c>
    </row>
    <row r="50" spans="1:6" ht="15.5" thickTop="1" thickBot="1" x14ac:dyDescent="0.4">
      <c r="A50" s="34" t="s">
        <v>34</v>
      </c>
      <c r="B50" s="27" t="s">
        <v>111</v>
      </c>
      <c r="C50" s="24" t="s">
        <v>15</v>
      </c>
      <c r="D50" s="25">
        <f t="shared" si="15"/>
        <v>0</v>
      </c>
      <c r="E50" s="26"/>
      <c r="F50" s="15">
        <f t="shared" ref="F50" si="16">E50*D50</f>
        <v>0</v>
      </c>
    </row>
    <row r="51" spans="1:6" ht="15.5" thickTop="1" thickBot="1" x14ac:dyDescent="0.4">
      <c r="A51" s="34" t="s">
        <v>35</v>
      </c>
      <c r="B51" s="27" t="s">
        <v>108</v>
      </c>
      <c r="C51" s="24" t="s">
        <v>15</v>
      </c>
      <c r="D51" s="25">
        <f t="shared" si="15"/>
        <v>0</v>
      </c>
      <c r="E51" s="26"/>
      <c r="F51" s="15">
        <f t="shared" ref="F51" si="17">E51*D51</f>
        <v>0</v>
      </c>
    </row>
    <row r="52" spans="1:6" ht="15.5" thickTop="1" thickBot="1" x14ac:dyDescent="0.4">
      <c r="A52" s="34" t="s">
        <v>36</v>
      </c>
      <c r="B52" s="27" t="s">
        <v>116</v>
      </c>
      <c r="C52" s="24" t="s">
        <v>15</v>
      </c>
      <c r="D52" s="25">
        <f t="shared" si="15"/>
        <v>0</v>
      </c>
      <c r="E52" s="26"/>
      <c r="F52" s="15">
        <f t="shared" si="14"/>
        <v>0</v>
      </c>
    </row>
    <row r="53" spans="1:6" ht="15.5" thickTop="1" thickBot="1" x14ac:dyDescent="0.4">
      <c r="A53" s="34" t="s">
        <v>37</v>
      </c>
      <c r="B53" s="27" t="s">
        <v>127</v>
      </c>
      <c r="C53" s="24" t="s">
        <v>15</v>
      </c>
      <c r="D53" s="25">
        <f t="shared" si="15"/>
        <v>0</v>
      </c>
      <c r="E53" s="26"/>
      <c r="F53" s="15">
        <f t="shared" ref="F53" si="18">E53*D53</f>
        <v>0</v>
      </c>
    </row>
    <row r="54" spans="1:6" ht="15.5" thickTop="1" thickBot="1" x14ac:dyDescent="0.4">
      <c r="A54" s="34" t="s">
        <v>38</v>
      </c>
      <c r="B54" s="31" t="s">
        <v>112</v>
      </c>
      <c r="C54" s="24" t="s">
        <v>15</v>
      </c>
      <c r="D54" s="25">
        <f t="shared" si="15"/>
        <v>0</v>
      </c>
      <c r="E54" s="26"/>
      <c r="F54" s="15">
        <f>E54*D54</f>
        <v>0</v>
      </c>
    </row>
    <row r="55" spans="1:6" ht="15.5" thickTop="1" thickBot="1" x14ac:dyDescent="0.4">
      <c r="A55" s="34" t="s">
        <v>39</v>
      </c>
      <c r="B55" s="27" t="s">
        <v>113</v>
      </c>
      <c r="C55" s="24" t="s">
        <v>15</v>
      </c>
      <c r="D55" s="25">
        <f t="shared" si="15"/>
        <v>0</v>
      </c>
      <c r="E55" s="26"/>
      <c r="F55" s="15">
        <f t="shared" ref="F55" si="19">E55*D55</f>
        <v>0</v>
      </c>
    </row>
    <row r="56" spans="1:6" ht="30" thickTop="1" thickBot="1" x14ac:dyDescent="0.4">
      <c r="A56" s="34" t="s">
        <v>40</v>
      </c>
      <c r="B56" s="31" t="s">
        <v>114</v>
      </c>
      <c r="C56" s="24" t="s">
        <v>15</v>
      </c>
      <c r="D56" s="25">
        <f t="shared" si="15"/>
        <v>0</v>
      </c>
      <c r="E56" s="26"/>
      <c r="F56" s="15">
        <f t="shared" si="14"/>
        <v>0</v>
      </c>
    </row>
    <row r="57" spans="1:6" ht="15.5" thickTop="1" thickBot="1" x14ac:dyDescent="0.4">
      <c r="A57" s="34" t="s">
        <v>50</v>
      </c>
      <c r="B57" s="27" t="s">
        <v>52</v>
      </c>
      <c r="C57" s="12" t="s">
        <v>10</v>
      </c>
      <c r="D57" s="13">
        <v>0</v>
      </c>
      <c r="E57" s="47">
        <v>1</v>
      </c>
      <c r="F57" s="15">
        <f t="shared" si="14"/>
        <v>0</v>
      </c>
    </row>
    <row r="58" spans="1:6" ht="15" thickTop="1" x14ac:dyDescent="0.35">
      <c r="A58" s="34" t="s">
        <v>107</v>
      </c>
      <c r="B58" s="11" t="s">
        <v>12</v>
      </c>
      <c r="C58" s="39"/>
      <c r="D58" s="39"/>
      <c r="E58" s="40"/>
      <c r="F58" s="15">
        <f t="shared" si="14"/>
        <v>0</v>
      </c>
    </row>
    <row r="59" spans="1:6" x14ac:dyDescent="0.35">
      <c r="B59" s="27"/>
      <c r="C59" s="28" t="s">
        <v>16</v>
      </c>
      <c r="D59" s="29">
        <f>SUM(E49:E56)</f>
        <v>0</v>
      </c>
      <c r="E59" s="17" t="s">
        <v>17</v>
      </c>
      <c r="F59" s="30">
        <f>SUM(F44:F58)</f>
        <v>0</v>
      </c>
    </row>
    <row r="60" spans="1:6" x14ac:dyDescent="0.35">
      <c r="B60" s="19"/>
      <c r="C60" s="12"/>
      <c r="D60" s="70" t="s">
        <v>14</v>
      </c>
      <c r="E60" s="70"/>
      <c r="F60" s="20">
        <f>$F$59/$C$8</f>
        <v>0</v>
      </c>
    </row>
    <row r="61" spans="1:6" ht="21.5" thickBot="1" x14ac:dyDescent="0.4">
      <c r="A61" s="34">
        <v>3</v>
      </c>
      <c r="B61" s="71" t="s">
        <v>57</v>
      </c>
      <c r="C61" s="72"/>
      <c r="D61" s="21"/>
      <c r="E61" s="22"/>
      <c r="F61" s="23"/>
    </row>
    <row r="62" spans="1:6" ht="30" thickTop="1" thickBot="1" x14ac:dyDescent="0.4">
      <c r="A62" s="34" t="s">
        <v>41</v>
      </c>
      <c r="B62" s="31" t="s">
        <v>92</v>
      </c>
      <c r="C62" s="12" t="s">
        <v>10</v>
      </c>
      <c r="D62" s="13"/>
      <c r="E62" s="16">
        <v>1</v>
      </c>
      <c r="F62" s="15">
        <f t="shared" ref="F62:F69" si="20">E62*D62</f>
        <v>0</v>
      </c>
    </row>
    <row r="63" spans="1:6" ht="15.5" thickTop="1" thickBot="1" x14ac:dyDescent="0.4">
      <c r="A63" s="34" t="s">
        <v>48</v>
      </c>
      <c r="B63" s="27" t="s">
        <v>62</v>
      </c>
      <c r="C63" s="12" t="s">
        <v>5</v>
      </c>
      <c r="D63" s="13"/>
      <c r="E63" s="16">
        <v>1</v>
      </c>
      <c r="F63" s="15">
        <f>E63*D63</f>
        <v>0</v>
      </c>
    </row>
    <row r="64" spans="1:6" ht="15.5" thickTop="1" thickBot="1" x14ac:dyDescent="0.4">
      <c r="A64" s="34" t="s">
        <v>22</v>
      </c>
      <c r="B64" s="27" t="s">
        <v>54</v>
      </c>
      <c r="C64" s="12" t="s">
        <v>5</v>
      </c>
      <c r="D64" s="13"/>
      <c r="E64" s="16">
        <v>1</v>
      </c>
      <c r="F64" s="15">
        <f t="shared" si="20"/>
        <v>0</v>
      </c>
    </row>
    <row r="65" spans="1:6" ht="15.5" thickTop="1" thickBot="1" x14ac:dyDescent="0.4">
      <c r="A65" s="34" t="s">
        <v>42</v>
      </c>
      <c r="B65" s="27" t="s">
        <v>91</v>
      </c>
      <c r="C65" s="12" t="s">
        <v>5</v>
      </c>
      <c r="D65" s="13"/>
      <c r="E65" s="16">
        <v>1</v>
      </c>
      <c r="F65" s="15">
        <f t="shared" ref="F65" si="21">E65*D65</f>
        <v>0</v>
      </c>
    </row>
    <row r="66" spans="1:6" ht="15.5" thickTop="1" thickBot="1" x14ac:dyDescent="0.4">
      <c r="A66" s="34" t="s">
        <v>53</v>
      </c>
      <c r="B66" s="31" t="s">
        <v>44</v>
      </c>
      <c r="C66" s="12" t="s">
        <v>5</v>
      </c>
      <c r="D66" s="13"/>
      <c r="E66" s="16">
        <v>1</v>
      </c>
      <c r="F66" s="15">
        <f t="shared" si="20"/>
        <v>0</v>
      </c>
    </row>
    <row r="67" spans="1:6" ht="15.5" thickTop="1" thickBot="1" x14ac:dyDescent="0.4">
      <c r="A67" s="34" t="s">
        <v>63</v>
      </c>
      <c r="B67" s="27" t="s">
        <v>130</v>
      </c>
      <c r="C67" s="12" t="s">
        <v>10</v>
      </c>
      <c r="D67" s="13"/>
      <c r="E67" s="16">
        <v>1</v>
      </c>
      <c r="F67" s="15">
        <f>E67*D67</f>
        <v>0</v>
      </c>
    </row>
    <row r="68" spans="1:6" ht="15.5" thickTop="1" thickBot="1" x14ac:dyDescent="0.4">
      <c r="A68" s="34" t="s">
        <v>75</v>
      </c>
      <c r="B68" s="27" t="s">
        <v>64</v>
      </c>
      <c r="C68" s="12" t="s">
        <v>10</v>
      </c>
      <c r="D68" s="13"/>
      <c r="E68" s="16">
        <v>1</v>
      </c>
      <c r="F68" s="15">
        <f>E68*D68</f>
        <v>0</v>
      </c>
    </row>
    <row r="69" spans="1:6" ht="15" thickTop="1" x14ac:dyDescent="0.35">
      <c r="A69" s="34" t="s">
        <v>93</v>
      </c>
      <c r="B69" s="11" t="s">
        <v>12</v>
      </c>
      <c r="C69" s="39"/>
      <c r="D69" s="39"/>
      <c r="E69" s="40"/>
      <c r="F69" s="15">
        <f t="shared" si="20"/>
        <v>0</v>
      </c>
    </row>
    <row r="70" spans="1:6" x14ac:dyDescent="0.35">
      <c r="B70" s="32"/>
      <c r="C70" s="82" t="s">
        <v>18</v>
      </c>
      <c r="D70" s="82"/>
      <c r="E70" s="82"/>
      <c r="F70" s="33">
        <f>SUM(F62:F69)</f>
        <v>0</v>
      </c>
    </row>
    <row r="71" spans="1:6" x14ac:dyDescent="0.35">
      <c r="B71" s="19"/>
      <c r="C71" s="70" t="s">
        <v>14</v>
      </c>
      <c r="D71" s="70"/>
      <c r="E71" s="70"/>
      <c r="F71" s="20">
        <f>$F$70/$C$8</f>
        <v>0</v>
      </c>
    </row>
    <row r="72" spans="1:6" ht="40.25" customHeight="1" x14ac:dyDescent="0.35">
      <c r="B72" s="83" t="s">
        <v>19</v>
      </c>
      <c r="C72" s="84"/>
      <c r="D72" s="84"/>
      <c r="E72" s="84"/>
      <c r="F72" s="35">
        <f>F70+F59+F41</f>
        <v>0</v>
      </c>
    </row>
    <row r="73" spans="1:6" ht="15" thickBot="1" x14ac:dyDescent="0.4">
      <c r="B73" s="36"/>
      <c r="C73" s="68" t="s">
        <v>14</v>
      </c>
      <c r="D73" s="68"/>
      <c r="E73" s="68"/>
      <c r="F73" s="37">
        <f>F72/C8</f>
        <v>0</v>
      </c>
    </row>
    <row r="74" spans="1:6" ht="15" thickTop="1" x14ac:dyDescent="0.35"/>
  </sheetData>
  <mergeCells count="13">
    <mergeCell ref="B2:H2"/>
    <mergeCell ref="C73:E73"/>
    <mergeCell ref="C5:F5"/>
    <mergeCell ref="C41:E41"/>
    <mergeCell ref="C42:E42"/>
    <mergeCell ref="B43:C43"/>
    <mergeCell ref="D60:E60"/>
    <mergeCell ref="H5:L7"/>
    <mergeCell ref="B61:C61"/>
    <mergeCell ref="C70:E70"/>
    <mergeCell ref="C71:E71"/>
    <mergeCell ref="B72:E72"/>
    <mergeCell ref="H9:L10"/>
  </mergeCells>
  <phoneticPr fontId="10" type="noConversion"/>
  <pageMargins left="0.7" right="0.7" top="0.75" bottom="0.75" header="0.3" footer="0.3"/>
  <pageSetup paperSize="9" scale="67" orientation="portrait" horizontalDpi="4294967292" verticalDpi="1200" r:id="rId1"/>
  <colBreaks count="1" manualBreakCount="1">
    <brk id="6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B3872A42D1164C8FA56D87A70DE736" ma:contentTypeVersion="15" ma:contentTypeDescription="Create a new document." ma:contentTypeScope="" ma:versionID="099e294e07aa1ef1dfb4f271fb3120e7">
  <xsd:schema xmlns:xsd="http://www.w3.org/2001/XMLSchema" xmlns:xs="http://www.w3.org/2001/XMLSchema" xmlns:p="http://schemas.microsoft.com/office/2006/metadata/properties" xmlns:ns2="a11ebe85-da7d-46ff-812c-cb0611735c51" xmlns:ns3="9376158e-0ca4-4e1b-98ba-346ff960e643" targetNamespace="http://schemas.microsoft.com/office/2006/metadata/properties" ma:root="true" ma:fieldsID="85517152207e901b124eb6432c73b0fc" ns2:_="" ns3:_="">
    <xsd:import namespace="a11ebe85-da7d-46ff-812c-cb0611735c51"/>
    <xsd:import namespace="9376158e-0ca4-4e1b-98ba-346ff960e6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1ebe85-da7d-46ff-812c-cb0611735c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14023e25-8566-46db-9983-790cb7ed209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76158e-0ca4-4e1b-98ba-346ff960e64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969fa59-a106-47fe-b4b7-92374cda14cd}" ma:internalName="TaxCatchAll" ma:showField="CatchAllData" ma:web="9376158e-0ca4-4e1b-98ba-346ff960e6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11ebe85-da7d-46ff-812c-cb0611735c51">
      <Terms xmlns="http://schemas.microsoft.com/office/infopath/2007/PartnerControls"/>
    </lcf76f155ced4ddcb4097134ff3c332f>
    <TaxCatchAll xmlns="9376158e-0ca4-4e1b-98ba-346ff960e64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1D20A3-141B-46C6-AE1B-C8BCB5E4E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1ebe85-da7d-46ff-812c-cb0611735c51"/>
    <ds:schemaRef ds:uri="9376158e-0ca4-4e1b-98ba-346ff960e6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18C54F-04CC-4F16-9D84-C0D028D51EAC}">
  <ds:schemaRefs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a11ebe85-da7d-46ff-812c-cb0611735c51"/>
    <ds:schemaRef ds:uri="9376158e-0ca4-4e1b-98ba-346ff960e643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42F785D-8A2D-408C-9D5B-75AF2C19A8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ARS toits terrasses</vt:lpstr>
      <vt:lpstr>'DPGF ARS toits terrasses'!Zone_d_impression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STARENCO</dc:creator>
  <cp:lastModifiedBy>CAPITAO, Jean-Pierre (ARS-BFC/SG/DAF)</cp:lastModifiedBy>
  <cp:lastPrinted>2025-07-09T14:14:36Z</cp:lastPrinted>
  <dcterms:created xsi:type="dcterms:W3CDTF">2020-12-11T16:16:46Z</dcterms:created>
  <dcterms:modified xsi:type="dcterms:W3CDTF">2025-08-21T12:39:26Z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0x01010077B3872A42D1164C8FA56D87A70DE736</vt:lpwstr>
  </property>
  <property fmtid="{D5CDD505-2E9C-101B-9397-08002B2CF9AE}" pid="3" name="MediaServiceImageTags">
    <vt:lpwstr/>
  </property>
  <property fmtid="{D5CDD505-2E9C-101B-9397-08002B2CF9AE}" pid="4" name="MSIP_Label_3094c1fb-3db8-4cce-b079-9b022302847f_Enabled">
    <vt:lpwstr>true</vt:lpwstr>
  </property>
  <property fmtid="{D5CDD505-2E9C-101B-9397-08002B2CF9AE}" pid="5" name="MSIP_Label_3094c1fb-3db8-4cce-b079-9b022302847f_SetDate">
    <vt:lpwstr>2025-08-18T13:11:34Z</vt:lpwstr>
  </property>
  <property fmtid="{D5CDD505-2E9C-101B-9397-08002B2CF9AE}" pid="6" name="MSIP_Label_3094c1fb-3db8-4cce-b079-9b022302847f_Method">
    <vt:lpwstr>Standard</vt:lpwstr>
  </property>
  <property fmtid="{D5CDD505-2E9C-101B-9397-08002B2CF9AE}" pid="7" name="MSIP_Label_3094c1fb-3db8-4cce-b079-9b022302847f_Name">
    <vt:lpwstr>[Prod v5] C1 - Standard</vt:lpwstr>
  </property>
  <property fmtid="{D5CDD505-2E9C-101B-9397-08002B2CF9AE}" pid="8" name="MSIP_Label_3094c1fb-3db8-4cce-b079-9b022302847f_SiteId">
    <vt:lpwstr>035e5292-5a25-4509-bb08-a555f7d31a8b</vt:lpwstr>
  </property>
  <property fmtid="{D5CDD505-2E9C-101B-9397-08002B2CF9AE}" pid="9" name="MSIP_Label_3094c1fb-3db8-4cce-b079-9b022302847f_ActionId">
    <vt:lpwstr>fcdd4bbe-00fb-436d-bfe9-5cf82a4c479f</vt:lpwstr>
  </property>
  <property fmtid="{D5CDD505-2E9C-101B-9397-08002B2CF9AE}" pid="10" name="MSIP_Label_3094c1fb-3db8-4cce-b079-9b022302847f_ContentBits">
    <vt:lpwstr>0</vt:lpwstr>
  </property>
  <property fmtid="{D5CDD505-2E9C-101B-9397-08002B2CF9AE}" pid="11" name="MSIP_Label_3094c1fb-3db8-4cce-b079-9b022302847f_Tag">
    <vt:lpwstr>10, 3, 0, 1</vt:lpwstr>
  </property>
</Properties>
</file>